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1" activeTab="1"/>
  </bookViews>
  <sheets>
    <sheet name="Справка" sheetId="1" state="hidden" r:id="rId1"/>
    <sheet name="справка о потребленных КУ" sheetId="2" r:id="rId2"/>
    <sheet name="ТКО" sheetId="3" r:id="rId3"/>
  </sheets>
  <definedNames/>
  <calcPr fullCalcOnLoad="1" refMode="R1C1"/>
</workbook>
</file>

<file path=xl/sharedStrings.xml><?xml version="1.0" encoding="utf-8"?>
<sst xmlns="http://schemas.openxmlformats.org/spreadsheetml/2006/main" count="93" uniqueCount="63">
  <si>
    <t>Сумма, рубли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</si>
  <si>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</si>
  <si>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</si>
  <si>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</si>
  <si>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</si>
  <si>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</si>
  <si>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</si>
  <si>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</si>
  <si>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</si>
  <si>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</si>
  <si>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</si>
  <si>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</si>
  <si>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</si>
  <si>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</si>
  <si>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</si>
  <si>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</si>
  <si>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</si>
  <si>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</si>
  <si>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</si>
  <si>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</si>
  <si>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</si>
  <si>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</si>
  <si>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t>СПРАВОЧНАЯ ИНФОРМАЦИЯ потребление коммунальных услуг в жилом комплексе Ленинский пр., д.1 май 2017 г.</t>
  </si>
  <si>
    <r>
      <rPr>
        <b/>
        <u val="single"/>
        <sz val="12"/>
        <rFont val="Times New Roman"/>
        <family val="1"/>
      </rPr>
      <t>Текущие</t>
    </r>
    <r>
      <rPr>
        <sz val="12"/>
        <rFont val="Times New Roman"/>
        <family val="1"/>
      </rPr>
      <t xml:space="preserve"> показания общедомового прибора учета</t>
    </r>
  </si>
  <si>
    <t>Холодная вода для нужд горячего водоснабжения (м.куб)</t>
  </si>
  <si>
    <r>
      <rPr>
        <b/>
        <sz val="14"/>
        <color indexed="30"/>
        <rFont val="Times New Roman"/>
        <family val="1"/>
      </rPr>
      <t>Холодное</t>
    </r>
    <r>
      <rPr>
        <sz val="12"/>
        <rFont val="Times New Roman"/>
        <family val="1"/>
      </rPr>
      <t xml:space="preserve"> водоснабжение</t>
    </r>
  </si>
  <si>
    <r>
      <rPr>
        <b/>
        <sz val="12"/>
        <rFont val="Times New Roman"/>
        <family val="1"/>
      </rPr>
      <t>СПРАВОЧНАЯ ИНФОРМАЦИЯ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потребление коммунальных услуг в жилом комплексе Ленинский пр., д.1</t>
    </r>
    <r>
      <rPr>
        <b/>
        <sz val="10"/>
        <rFont val="Times New Roman"/>
        <family val="1"/>
      </rPr>
      <t xml:space="preserve"> к. </t>
    </r>
    <r>
      <rPr>
        <b/>
        <sz val="12"/>
        <rFont val="Times New Roman"/>
        <family val="1"/>
      </rPr>
      <t>2</t>
    </r>
    <r>
      <rPr>
        <b/>
        <sz val="10"/>
        <rFont val="Times New Roman"/>
        <family val="1"/>
      </rPr>
      <t xml:space="preserve"> декабрь</t>
    </r>
    <r>
      <rPr>
        <b/>
        <sz val="12"/>
        <rFont val="Times New Roman"/>
        <family val="1"/>
      </rPr>
      <t xml:space="preserve"> 2021 г.</t>
    </r>
  </si>
  <si>
    <t>Отчет по вывозу ТКО за декабрь 2021 г.</t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</si>
  <si>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</si>
  <si>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</si>
  <si>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</si>
  <si>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</si>
  <si>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</si>
  <si>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</si>
  <si>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</si>
  <si>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</si>
  <si>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</si>
  <si>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</si>
  <si>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</si>
  <si>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</si>
  <si>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</si>
  <si>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</si>
  <si>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</si>
  <si>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</si>
  <si>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</si>
  <si>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</si>
  <si>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</si>
  <si>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</si>
  <si>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</si>
  <si>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</si>
  <si>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</si>
  <si>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</si>
  <si>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</si>
  <si>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</si>
  <si>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</si>
  <si>
    <t>СПРО-2021-7453550 от 28.10.2021</t>
  </si>
  <si>
    <t>Фомичева Е.Л.</t>
  </si>
  <si>
    <t>К1пом. 08</t>
  </si>
  <si>
    <t>с 10.2021</t>
  </si>
  <si>
    <t>СПРО-2020-7453202 ОТ 18.08.2020</t>
  </si>
  <si>
    <t>Кованцев</t>
  </si>
  <si>
    <t>К2 пом. 03</t>
  </si>
  <si>
    <t>с 18.08.2020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</si>
</sst>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000000"/>
    <numFmt numFmtId="199" formatCode="0.0"/>
    <numFmt numFmtId="200" formatCode="_(* #,##0.0_);_(* \(#,##0.0\);_(* &quot;-&quot;??_);_(@_)"/>
    <numFmt numFmtId="201" formatCode="_(* #,##0_);_(* \(#,##0\);_(* &quot;-&quot;??_);_(@_)"/>
    <numFmt numFmtId="202" formatCode="[$-FC19]d\ mmmm\ yyyy\ &quot;г.&quot;"/>
    <numFmt numFmtId="203" formatCode="_(* #,##0.000_);_(* \(#,##0.000\);_(* &quot;-&quot;??_);_(@_)"/>
    <numFmt numFmtId="204" formatCode="_-* #,##0.000_р_._-;\-* #,##0.000_р_._-;_-* &quot;-&quot;???_р_._-;_-@_-"/>
    <numFmt numFmtId="205" formatCode="#,##0.0"/>
    <numFmt numFmtId="206" formatCode="_(* #,##0.0000_);_(* \(#,##0.0000\);_(* &quot;-&quot;??_);_(@_)"/>
    <numFmt numFmtId="207" formatCode="_-* #,##0.00_р_._-;\-* #,##0.00_р_._-;_-* &quot;-&quot;???_р_._-;_-@_-"/>
    <numFmt numFmtId="208" formatCode="_-* #,##0.000_р_._-;\-* #,##0.000_р_._-;_-* &quot;-&quot;??_р_._-;_-@_-"/>
    <numFmt numFmtId="209" formatCode="dd/mm/yy;@"/>
    <numFmt numFmtId="210" formatCode="000000"/>
    <numFmt numFmtId="211" formatCode="0000"/>
    <numFmt numFmtId="212" formatCode="mmm/yyyy"/>
    <numFmt numFmtId="213" formatCode="_-* #,##0.0000_р_._-;\-* #,##0.0000_р_._-;_-* &quot;-&quot;??_р_._-;_-@_-"/>
    <numFmt numFmtId="214" formatCode="_-* #,##0.00000_р_._-;\-* #,##0.00000_р_._-;_-* &quot;-&quot;??_р_._-;_-@_-"/>
    <numFmt numFmtId="215" formatCode="_-* #,##0.0_р_._-;\-* #,##0.0_р_._-;_-* &quot;-&quot;??_р_._-;_-@_-"/>
    <numFmt numFmtId="216" formatCode="[$-F400]h:mm:ss\ AM/PM"/>
    <numFmt numFmtId="217" formatCode="[$-F800]dddd\,\ mmmm\ dd\,\ yyyy"/>
    <numFmt numFmtId="218" formatCode="_-* #,##0_р_._-;\-* #,##0_р_._-;_-* &quot;-&quot;??_р_._-;_-@_-"/>
  </numFmts>
  <fonts count="56">
    <font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99" fontId="1" fillId="0" borderId="10" xfId="0" applyNumberFormat="1" applyFont="1" applyBorder="1" applyAlignment="1">
      <alignment horizontal="center" wrapText="1"/>
    </xf>
    <xf numFmtId="19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10" fillId="32" borderId="12" xfId="0" applyNumberFormat="1" applyFont="1" applyFill="1" applyBorder="1" applyAlignment="1">
      <alignment horizontal="center" vertical="center" wrapText="1"/>
    </xf>
    <xf numFmtId="2" fontId="54" fillId="32" borderId="10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vertical="center" wrapText="1"/>
    </xf>
    <xf numFmtId="199" fontId="10" fillId="32" borderId="11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vertical="center" wrapText="1"/>
    </xf>
    <xf numFmtId="199" fontId="10" fillId="32" borderId="10" xfId="0" applyNumberFormat="1" applyFont="1" applyFill="1" applyBorder="1" applyAlignment="1">
      <alignment horizontal="right" vertical="center" wrapText="1"/>
    </xf>
    <xf numFmtId="1" fontId="54" fillId="32" borderId="10" xfId="0" applyNumberFormat="1" applyFont="1" applyFill="1" applyBorder="1" applyAlignment="1">
      <alignment horizontal="right" vertical="center" wrapText="1"/>
    </xf>
    <xf numFmtId="1" fontId="10" fillId="32" borderId="10" xfId="0" applyNumberFormat="1" applyFont="1" applyFill="1" applyBorder="1" applyAlignment="1">
      <alignment vertical="center" wrapText="1"/>
    </xf>
    <xf numFmtId="0" fontId="55" fillId="32" borderId="10" xfId="0" applyFont="1" applyFill="1" applyBorder="1" applyAlignment="1">
      <alignment vertical="center" wrapText="1"/>
    </xf>
    <xf numFmtId="218" fontId="10" fillId="32" borderId="10" xfId="0" applyNumberFormat="1" applyFont="1" applyFill="1" applyBorder="1" applyAlignment="1">
      <alignment horizontal="right" vertical="center" wrapText="1"/>
    </xf>
    <xf numFmtId="0" fontId="54" fillId="32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3" fillId="0" borderId="10" xfId="0" applyFont="1" applyFill="1" applyBorder="1" applyAlignment="1">
      <alignment/>
    </xf>
    <xf numFmtId="0" fontId="34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187" fontId="34" fillId="0" borderId="10" xfId="63" applyFont="1" applyBorder="1" applyAlignment="1">
      <alignment/>
    </xf>
    <xf numFmtId="2" fontId="34" fillId="0" borderId="10" xfId="0" applyNumberFormat="1" applyFont="1" applyBorder="1" applyAlignment="1">
      <alignment/>
    </xf>
    <xf numFmtId="0" fontId="34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187" fontId="34" fillId="33" borderId="10" xfId="63" applyFont="1" applyFill="1" applyBorder="1" applyAlignment="1">
      <alignment/>
    </xf>
    <xf numFmtId="0" fontId="34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187" fontId="36" fillId="0" borderId="10" xfId="63" applyFont="1" applyBorder="1" applyAlignment="1">
      <alignment/>
    </xf>
    <xf numFmtId="2" fontId="3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10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6.57421875" style="3" customWidth="1"/>
    <col min="2" max="2" width="23.57421875" style="3" customWidth="1"/>
    <col min="3" max="3" width="10.140625" style="3" customWidth="1"/>
    <col min="4" max="4" width="15.8515625" style="3" customWidth="1"/>
    <col min="5" max="5" width="10.7109375" style="3" customWidth="1"/>
    <col min="6" max="6" width="11.421875" style="3" customWidth="1"/>
    <col min="7" max="7" width="18.57421875" style="3" customWidth="1"/>
    <col min="8" max="16384" width="9.140625" style="3" customWidth="1"/>
  </cols>
  <sheetData>
    <row r="1" ht="15" customHeight="1">
      <c r="A1" s="2" t="s">
        <v>22</v>
      </c>
    </row>
    <row r="2" spans="1:7" ht="15" customHeight="1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/>
      <c r="G2" s="26"/>
    </row>
    <row r="3" spans="1:7" ht="15" customHeight="1">
      <c r="A3" s="26"/>
      <c r="B3" s="26"/>
      <c r="C3" s="26"/>
      <c r="D3" s="26"/>
      <c r="E3" s="26" t="s">
        <v>6</v>
      </c>
      <c r="F3" s="26"/>
      <c r="G3" s="26" t="s">
        <v>7</v>
      </c>
    </row>
    <row r="4" spans="1:7" ht="15" customHeight="1">
      <c r="A4" s="26"/>
      <c r="B4" s="26"/>
      <c r="C4" s="26"/>
      <c r="D4" s="26"/>
      <c r="E4" s="1" t="s">
        <v>8</v>
      </c>
      <c r="F4" s="1" t="s">
        <v>9</v>
      </c>
      <c r="G4" s="26"/>
    </row>
    <row r="5" spans="1:7" ht="12" customHeight="1">
      <c r="A5" s="4" t="s">
        <v>21</v>
      </c>
      <c r="B5" s="5" t="s">
        <v>10</v>
      </c>
      <c r="C5" s="6" t="s">
        <v>11</v>
      </c>
      <c r="D5" s="5"/>
      <c r="E5" s="10"/>
      <c r="F5" s="5"/>
      <c r="G5" s="5"/>
    </row>
    <row r="6" spans="1:7" ht="21.75" customHeight="1">
      <c r="A6" s="4" t="s">
        <v>21</v>
      </c>
      <c r="B6" s="5" t="s">
        <v>14</v>
      </c>
      <c r="C6" s="6" t="s">
        <v>11</v>
      </c>
      <c r="D6" s="5"/>
      <c r="E6" s="8"/>
      <c r="F6" s="8"/>
      <c r="G6" s="9"/>
    </row>
    <row r="7" spans="1:7" ht="21.75" customHeight="1">
      <c r="A7" s="4" t="s">
        <v>12</v>
      </c>
      <c r="B7" s="5" t="s">
        <v>16</v>
      </c>
      <c r="C7" s="6" t="s">
        <v>17</v>
      </c>
      <c r="D7" s="5"/>
      <c r="E7" s="7"/>
      <c r="F7" s="7"/>
      <c r="G7" s="7"/>
    </row>
    <row r="8" spans="1:7" ht="12" customHeight="1">
      <c r="A8" s="4" t="s">
        <v>12</v>
      </c>
      <c r="B8" s="5" t="s">
        <v>18</v>
      </c>
      <c r="C8" s="6" t="s">
        <v>17</v>
      </c>
      <c r="D8" s="5"/>
      <c r="E8" s="7"/>
      <c r="F8" s="7"/>
      <c r="G8" s="7"/>
    </row>
    <row r="9" spans="1:7" ht="12" customHeight="1">
      <c r="A9" s="4" t="s">
        <v>12</v>
      </c>
      <c r="B9" s="5" t="s">
        <v>19</v>
      </c>
      <c r="C9" s="6" t="s">
        <v>17</v>
      </c>
      <c r="D9" s="5"/>
      <c r="E9" s="7"/>
      <c r="F9" s="7"/>
      <c r="G9" s="7"/>
    </row>
    <row r="10" spans="1:7" ht="12" customHeight="1">
      <c r="A10" s="4" t="s">
        <v>15</v>
      </c>
      <c r="B10" s="5" t="s">
        <v>20</v>
      </c>
      <c r="C10" s="6" t="s">
        <v>13</v>
      </c>
      <c r="D10" s="5"/>
      <c r="E10" s="1"/>
      <c r="F10" s="1"/>
      <c r="G10" s="1"/>
    </row>
    <row r="11" ht="15" customHeight="1"/>
    <row r="12" ht="15" customHeight="1"/>
  </sheetData>
  <sheetProtection/>
  <mergeCells count="7"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4">
      <selection activeCell="G10" sqref="G10"/>
    </sheetView>
  </sheetViews>
  <sheetFormatPr defaultColWidth="9.140625" defaultRowHeight="12.75"/>
  <cols>
    <col min="2" max="2" width="22.7109375" style="0" customWidth="1"/>
    <col min="3" max="3" width="15.8515625" style="0" customWidth="1"/>
    <col min="4" max="4" width="17.57421875" style="0" customWidth="1"/>
    <col min="5" max="5" width="24.421875" style="0" customWidth="1"/>
    <col min="6" max="6" width="17.57421875" style="0" customWidth="1"/>
    <col min="7" max="7" width="20.00390625" style="0" customWidth="1"/>
  </cols>
  <sheetData>
    <row r="1" spans="1:7" ht="34.5" customHeight="1">
      <c r="A1" s="27" t="s">
        <v>26</v>
      </c>
      <c r="B1" s="28"/>
      <c r="C1" s="28"/>
      <c r="D1" s="28"/>
      <c r="E1" s="28"/>
      <c r="F1" s="28"/>
      <c r="G1" s="29"/>
    </row>
    <row r="2" spans="1:7" ht="15.75">
      <c r="A2" s="30" t="s">
        <v>1</v>
      </c>
      <c r="B2" s="30" t="s">
        <v>2</v>
      </c>
      <c r="C2" s="30" t="s">
        <v>3</v>
      </c>
      <c r="D2" s="30" t="s">
        <v>23</v>
      </c>
      <c r="E2" s="30" t="s">
        <v>5</v>
      </c>
      <c r="F2" s="30"/>
      <c r="G2" s="30"/>
    </row>
    <row r="3" spans="1:7" ht="15.75">
      <c r="A3" s="30"/>
      <c r="B3" s="30"/>
      <c r="C3" s="30"/>
      <c r="D3" s="30"/>
      <c r="E3" s="30" t="s">
        <v>6</v>
      </c>
      <c r="F3" s="30"/>
      <c r="G3" s="30" t="s">
        <v>7</v>
      </c>
    </row>
    <row r="4" spans="1:7" ht="16.5" thickBot="1">
      <c r="A4" s="30"/>
      <c r="B4" s="30"/>
      <c r="C4" s="30"/>
      <c r="D4" s="30"/>
      <c r="E4" s="11" t="s">
        <v>8</v>
      </c>
      <c r="F4" s="11" t="s">
        <v>9</v>
      </c>
      <c r="G4" s="30"/>
    </row>
    <row r="5" spans="1:7" ht="19.5" thickBot="1">
      <c r="A5" s="12" t="s">
        <v>21</v>
      </c>
      <c r="B5" s="13" t="s">
        <v>10</v>
      </c>
      <c r="C5" s="11" t="s">
        <v>11</v>
      </c>
      <c r="D5" s="14">
        <v>73006.97</v>
      </c>
      <c r="E5" s="15">
        <v>227.63</v>
      </c>
      <c r="F5" s="16"/>
      <c r="G5" s="16"/>
    </row>
    <row r="6" spans="1:7" ht="78.75" customHeight="1">
      <c r="A6" s="12" t="s">
        <v>21</v>
      </c>
      <c r="B6" s="13" t="s">
        <v>14</v>
      </c>
      <c r="C6" s="11" t="s">
        <v>11</v>
      </c>
      <c r="D6" s="17"/>
      <c r="E6" s="18">
        <f>E7*0.051</f>
        <v>24.735</v>
      </c>
      <c r="F6" s="18">
        <f>F7*0.051</f>
        <v>7.412849999999999</v>
      </c>
      <c r="G6" s="18">
        <f>G7*0.051</f>
        <v>0.5609999999999999</v>
      </c>
    </row>
    <row r="7" spans="1:7" ht="72" customHeight="1">
      <c r="A7" s="12" t="s">
        <v>12</v>
      </c>
      <c r="B7" s="19" t="s">
        <v>24</v>
      </c>
      <c r="C7" s="11" t="s">
        <v>17</v>
      </c>
      <c r="D7" s="17"/>
      <c r="E7" s="20">
        <v>485</v>
      </c>
      <c r="F7" s="20">
        <f>45*3.23</f>
        <v>145.35</v>
      </c>
      <c r="G7" s="21">
        <v>11</v>
      </c>
    </row>
    <row r="8" spans="1:7" ht="45.75" customHeight="1">
      <c r="A8" s="12" t="s">
        <v>12</v>
      </c>
      <c r="B8" s="19" t="s">
        <v>25</v>
      </c>
      <c r="C8" s="11" t="s">
        <v>17</v>
      </c>
      <c r="D8" s="22"/>
      <c r="E8" s="20">
        <v>750</v>
      </c>
      <c r="F8" s="20">
        <f>45*4.33</f>
        <v>194.85</v>
      </c>
      <c r="G8" s="21">
        <v>11</v>
      </c>
    </row>
    <row r="9" spans="1:7" ht="46.5" customHeight="1">
      <c r="A9" s="12" t="s">
        <v>12</v>
      </c>
      <c r="B9" s="23" t="s">
        <v>19</v>
      </c>
      <c r="C9" s="11" t="s">
        <v>17</v>
      </c>
      <c r="D9" s="17"/>
      <c r="E9" s="20">
        <f>E7+E8</f>
        <v>1235</v>
      </c>
      <c r="F9" s="20">
        <f>F7+F8</f>
        <v>340.2</v>
      </c>
      <c r="G9" s="21">
        <f>G7+G8</f>
        <v>22</v>
      </c>
    </row>
    <row r="10" spans="1:7" ht="18.75">
      <c r="A10" s="12" t="s">
        <v>15</v>
      </c>
      <c r="B10" s="13" t="s">
        <v>20</v>
      </c>
      <c r="C10" s="11" t="s">
        <v>13</v>
      </c>
      <c r="D10" s="17"/>
      <c r="E10" s="24">
        <v>43571</v>
      </c>
      <c r="F10" s="16"/>
      <c r="G10" s="25">
        <v>6160</v>
      </c>
    </row>
  </sheetData>
  <sheetProtection/>
  <mergeCells count="8">
    <mergeCell ref="A1:G1"/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8.140625" style="32" customWidth="1"/>
    <col min="2" max="2" width="18.28125" style="32" customWidth="1"/>
    <col min="3" max="3" width="16.28125" style="32" customWidth="1"/>
    <col min="4" max="4" width="18.140625" style="32" customWidth="1"/>
    <col min="5" max="5" width="20.421875" style="32" customWidth="1"/>
    <col min="6" max="6" width="17.8515625" style="32" customWidth="1"/>
    <col min="7" max="7" width="14.57421875" style="32" customWidth="1"/>
    <col min="8" max="8" width="19.421875" style="32" customWidth="1"/>
    <col min="9" max="9" width="21.7109375" style="32" customWidth="1"/>
    <col min="10" max="16384" width="9.140625" style="32" customWidth="1"/>
  </cols>
  <sheetData>
    <row r="2" spans="1:9" ht="20.25">
      <c r="A2" s="31" t="s">
        <v>27</v>
      </c>
      <c r="B2" s="31"/>
      <c r="C2" s="31"/>
      <c r="D2" s="31"/>
      <c r="E2" s="31"/>
      <c r="F2" s="31"/>
      <c r="G2" s="31"/>
      <c r="H2" s="31"/>
      <c r="I2"/>
    </row>
    <row r="3" spans="1:9" ht="12.75">
      <c r="A3"/>
      <c r="B3"/>
      <c r="C3"/>
      <c r="D3"/>
      <c r="E3"/>
      <c r="F3"/>
      <c r="G3"/>
      <c r="H3"/>
      <c r="I3"/>
    </row>
    <row r="4" spans="1:9" ht="12.75">
      <c r="A4" s="33" t="s">
        <v>28</v>
      </c>
      <c r="B4" s="33"/>
      <c r="C4" s="33"/>
      <c r="D4" s="33"/>
      <c r="E4" s="34" t="s">
        <v>29</v>
      </c>
      <c r="F4" s="34" t="s">
        <v>30</v>
      </c>
      <c r="G4" s="34" t="s">
        <v>31</v>
      </c>
      <c r="H4" s="34" t="s">
        <v>0</v>
      </c>
      <c r="I4" s="35" t="s">
        <v>32</v>
      </c>
    </row>
    <row r="5" spans="1:9" ht="18.75">
      <c r="A5" s="36" t="s">
        <v>33</v>
      </c>
      <c r="B5" s="36"/>
      <c r="C5" s="36"/>
      <c r="D5" s="36"/>
      <c r="E5" s="37">
        <v>34375.7</v>
      </c>
      <c r="F5" s="38">
        <v>891.53</v>
      </c>
      <c r="G5" s="38">
        <v>234.21</v>
      </c>
      <c r="H5" s="39">
        <f>G5*F5</f>
        <v>208805.2413</v>
      </c>
      <c r="I5" s="40"/>
    </row>
    <row r="6" spans="1:9" ht="18.75">
      <c r="A6" s="41"/>
      <c r="B6" s="42"/>
      <c r="C6" s="42"/>
      <c r="D6" s="43"/>
      <c r="E6" s="37"/>
      <c r="F6" s="38"/>
      <c r="G6" s="38">
        <f>G5-G21</f>
        <v>216.833</v>
      </c>
      <c r="H6" s="44">
        <f>H5-H21</f>
        <v>195027.79199</v>
      </c>
      <c r="I6" s="40">
        <f>H6/E5</f>
        <v>5.673420235515205</v>
      </c>
    </row>
    <row r="7" spans="1:9" ht="18.75">
      <c r="A7" s="45" t="s">
        <v>34</v>
      </c>
      <c r="B7" s="46"/>
      <c r="C7" s="46"/>
      <c r="D7" s="47"/>
      <c r="E7" s="37">
        <v>34375.7</v>
      </c>
      <c r="F7" s="38">
        <v>891.53</v>
      </c>
      <c r="G7" s="38">
        <v>0.9</v>
      </c>
      <c r="H7" s="44">
        <f>F7*G7*10.14</f>
        <v>8136.10278</v>
      </c>
      <c r="I7" s="40">
        <f>H7/E7</f>
        <v>0.23668180662502875</v>
      </c>
    </row>
    <row r="8" spans="1:9" ht="20.25">
      <c r="A8" s="48" t="s">
        <v>35</v>
      </c>
      <c r="B8" s="48"/>
      <c r="C8" s="48"/>
      <c r="D8" s="48"/>
      <c r="E8" s="49"/>
      <c r="F8" s="50"/>
      <c r="G8" s="50"/>
      <c r="H8" s="51">
        <f>SUM(H6:H7)</f>
        <v>203163.89476999998</v>
      </c>
      <c r="I8" s="52">
        <f>SUM(I5:I7)</f>
        <v>5.910102042140234</v>
      </c>
    </row>
    <row r="12" spans="1:8" ht="15.75">
      <c r="A12" s="53" t="s">
        <v>36</v>
      </c>
      <c r="B12" s="53"/>
      <c r="C12" s="53"/>
      <c r="D12" s="53"/>
      <c r="E12" s="53"/>
      <c r="F12" s="53"/>
      <c r="G12" s="53"/>
      <c r="H12" s="53"/>
    </row>
    <row r="13" spans="1:8" ht="15.75">
      <c r="A13" s="54">
        <v>1</v>
      </c>
      <c r="B13" s="54" t="s">
        <v>37</v>
      </c>
      <c r="C13" s="54"/>
      <c r="D13" s="54">
        <v>93.6</v>
      </c>
      <c r="E13" s="54" t="s">
        <v>38</v>
      </c>
      <c r="F13" s="54" t="s">
        <v>39</v>
      </c>
      <c r="G13" s="54">
        <v>0.72</v>
      </c>
      <c r="H13" s="55">
        <f>F5*G13</f>
        <v>641.9015999999999</v>
      </c>
    </row>
    <row r="14" spans="1:8" ht="15.75">
      <c r="A14" s="54">
        <v>2</v>
      </c>
      <c r="B14" s="54" t="s">
        <v>40</v>
      </c>
      <c r="C14" s="54"/>
      <c r="D14" s="54">
        <v>86.1</v>
      </c>
      <c r="E14" s="54" t="s">
        <v>41</v>
      </c>
      <c r="F14" s="54" t="s">
        <v>42</v>
      </c>
      <c r="G14" s="54">
        <v>0.4305</v>
      </c>
      <c r="H14" s="55">
        <f>F5*G14</f>
        <v>383.80366499999997</v>
      </c>
    </row>
    <row r="15" spans="1:8" ht="15.75">
      <c r="A15" s="54">
        <v>3</v>
      </c>
      <c r="B15" s="54" t="s">
        <v>43</v>
      </c>
      <c r="C15" s="54"/>
      <c r="D15" s="54">
        <v>56.8</v>
      </c>
      <c r="E15" s="54" t="s">
        <v>44</v>
      </c>
      <c r="F15" s="54" t="s">
        <v>45</v>
      </c>
      <c r="G15" s="54">
        <v>3.4865</v>
      </c>
      <c r="H15" s="55">
        <f>F5*G15</f>
        <v>3108.319345</v>
      </c>
    </row>
    <row r="16" spans="1:8" ht="15.75">
      <c r="A16" s="54">
        <v>4</v>
      </c>
      <c r="B16" s="54" t="s">
        <v>46</v>
      </c>
      <c r="C16" s="54"/>
      <c r="D16" s="54">
        <v>108.3</v>
      </c>
      <c r="E16" s="54" t="s">
        <v>47</v>
      </c>
      <c r="F16" s="54" t="s">
        <v>48</v>
      </c>
      <c r="G16" s="54">
        <v>0.8</v>
      </c>
      <c r="H16" s="55">
        <f>F5*G16</f>
        <v>713.224</v>
      </c>
    </row>
    <row r="17" spans="1:8" ht="15.75">
      <c r="A17" s="54">
        <v>5</v>
      </c>
      <c r="B17" s="54" t="s">
        <v>49</v>
      </c>
      <c r="C17" s="54"/>
      <c r="D17" s="54">
        <v>69.2</v>
      </c>
      <c r="E17" s="54" t="s">
        <v>50</v>
      </c>
      <c r="F17" s="54" t="s">
        <v>51</v>
      </c>
      <c r="G17" s="54">
        <v>0.29</v>
      </c>
      <c r="H17" s="55">
        <f>F5*G17</f>
        <v>258.5437</v>
      </c>
    </row>
    <row r="18" spans="1:8" ht="15.75">
      <c r="A18" s="54">
        <v>6</v>
      </c>
      <c r="B18" s="54" t="s">
        <v>52</v>
      </c>
      <c r="C18" s="54"/>
      <c r="D18" s="54">
        <v>121</v>
      </c>
      <c r="E18" s="54" t="s">
        <v>53</v>
      </c>
      <c r="F18" s="54" t="s">
        <v>54</v>
      </c>
      <c r="G18" s="54">
        <v>6.9</v>
      </c>
      <c r="H18" s="55">
        <f>F5*G18</f>
        <v>6151.557</v>
      </c>
    </row>
    <row r="19" spans="1:9" ht="15.75">
      <c r="A19" s="54">
        <v>7</v>
      </c>
      <c r="B19" s="54" t="s">
        <v>55</v>
      </c>
      <c r="C19" s="54"/>
      <c r="D19" s="54">
        <v>131</v>
      </c>
      <c r="E19" s="54" t="s">
        <v>56</v>
      </c>
      <c r="F19" s="54" t="s">
        <v>57</v>
      </c>
      <c r="G19" s="54">
        <v>2.85</v>
      </c>
      <c r="H19" s="55">
        <v>2520.1</v>
      </c>
      <c r="I19" s="32" t="s">
        <v>58</v>
      </c>
    </row>
    <row r="20" spans="1:9" ht="15.75">
      <c r="A20" s="54">
        <v>8</v>
      </c>
      <c r="B20" s="54" t="s">
        <v>59</v>
      </c>
      <c r="C20" s="54"/>
      <c r="D20" s="54">
        <v>36.4</v>
      </c>
      <c r="E20" s="54" t="s">
        <v>60</v>
      </c>
      <c r="F20" s="54" t="s">
        <v>61</v>
      </c>
      <c r="G20" s="54">
        <v>1.9</v>
      </c>
      <c r="H20" s="55">
        <v>1693.91</v>
      </c>
      <c r="I20" s="32" t="s">
        <v>62</v>
      </c>
    </row>
    <row r="21" spans="1:8" ht="15.75">
      <c r="A21" s="54"/>
      <c r="B21" s="54"/>
      <c r="C21" s="54"/>
      <c r="D21" s="55">
        <f>SUM(D13:D20)</f>
        <v>702.4</v>
      </c>
      <c r="E21" s="54"/>
      <c r="F21" s="54"/>
      <c r="G21" s="56">
        <f>SUM(G13:G20)</f>
        <v>17.377</v>
      </c>
      <c r="H21" s="55">
        <f>SUM(H13:H19)</f>
        <v>13777.44931</v>
      </c>
    </row>
  </sheetData>
  <sheetProtection/>
  <mergeCells count="5">
    <mergeCell ref="A2:H2"/>
    <mergeCell ref="A4:D4"/>
    <mergeCell ref="A5:D5"/>
    <mergeCell ref="A7:D7"/>
    <mergeCell ref="A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2021-08-12T12:12:37Z</cp:lastPrinted>
  <dcterms:created xsi:type="dcterms:W3CDTF">1996-10-08T23:32:33Z</dcterms:created>
  <dcterms:modified xsi:type="dcterms:W3CDTF">2022-01-12T11:52:33Z</dcterms:modified>
  <cp:category/>
  <cp:version/>
  <cp:contentType/>
  <cp:contentStatus/>
</cp:coreProperties>
</file>